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435" windowWidth="20700" windowHeight="9720"/>
  </bookViews>
  <sheets>
    <sheet name="Handel - HobbitsVorschlag" sheetId="1" r:id="rId1"/>
  </sheets>
  <calcPr calcId="125725"/>
</workbook>
</file>

<file path=xl/calcChain.xml><?xml version="1.0" encoding="utf-8"?>
<calcChain xmlns="http://schemas.openxmlformats.org/spreadsheetml/2006/main">
  <c r="B48" i="1"/>
  <c r="B47"/>
  <c r="B46"/>
  <c r="B45"/>
  <c r="B50" s="1"/>
  <c r="E17"/>
  <c r="D17"/>
  <c r="C17"/>
  <c r="B17"/>
  <c r="E16"/>
  <c r="D16"/>
  <c r="C16"/>
  <c r="B16"/>
  <c r="E15"/>
  <c r="D15"/>
  <c r="C15"/>
  <c r="B15"/>
  <c r="E14"/>
  <c r="D14"/>
  <c r="C14"/>
  <c r="B14"/>
  <c r="F6"/>
  <c r="C6"/>
  <c r="F5"/>
  <c r="C5"/>
  <c r="F4"/>
  <c r="C4"/>
  <c r="F3"/>
  <c r="C3"/>
  <c r="F8" l="1"/>
  <c r="B42"/>
  <c r="B40"/>
  <c r="B41"/>
  <c r="B39"/>
  <c r="G5"/>
  <c r="H5" s="1"/>
  <c r="I5" s="1"/>
  <c r="K5" s="1"/>
  <c r="L5" s="1"/>
  <c r="B36" l="1"/>
  <c r="C48"/>
  <c r="G6"/>
  <c r="H6" s="1"/>
  <c r="I6" s="1"/>
  <c r="K6" s="1"/>
  <c r="L6" s="1"/>
  <c r="N6" s="1"/>
  <c r="G4"/>
  <c r="H4" s="1"/>
  <c r="I4" s="1"/>
  <c r="K4" s="1"/>
  <c r="L4" s="1"/>
  <c r="C47"/>
  <c r="B35"/>
  <c r="C45"/>
  <c r="B33"/>
  <c r="B34"/>
  <c r="C46"/>
  <c r="G3"/>
  <c r="H3" s="1"/>
  <c r="I3" s="1"/>
  <c r="K3" s="1"/>
  <c r="L3" s="1"/>
  <c r="N3" s="1"/>
  <c r="C42" l="1"/>
  <c r="K17"/>
  <c r="E26" s="1"/>
  <c r="H17"/>
  <c r="B26" s="1"/>
  <c r="O6"/>
  <c r="N4"/>
  <c r="K14"/>
  <c r="E23" s="1"/>
  <c r="I14"/>
  <c r="C23" s="1"/>
  <c r="O3"/>
  <c r="H14"/>
  <c r="B23" s="1"/>
  <c r="C50"/>
  <c r="C41" s="1"/>
  <c r="N5"/>
  <c r="K16" l="1"/>
  <c r="E25" s="1"/>
  <c r="I16"/>
  <c r="C25" s="1"/>
  <c r="O5"/>
  <c r="J16"/>
  <c r="D25" s="1"/>
  <c r="H16"/>
  <c r="B25" s="1"/>
  <c r="D48"/>
  <c r="C36"/>
  <c r="D47"/>
  <c r="K15"/>
  <c r="E24" s="1"/>
  <c r="I15"/>
  <c r="C24" s="1"/>
  <c r="J15"/>
  <c r="D24" s="1"/>
  <c r="H15"/>
  <c r="B24" s="1"/>
  <c r="O4"/>
  <c r="J17"/>
  <c r="D26" s="1"/>
  <c r="J14"/>
  <c r="D23" s="1"/>
  <c r="I17"/>
  <c r="C26" s="1"/>
  <c r="G26" s="1"/>
  <c r="H26" s="1"/>
  <c r="C39"/>
  <c r="C40"/>
  <c r="G23"/>
  <c r="H23" s="1"/>
  <c r="C33" l="1"/>
  <c r="D45"/>
  <c r="D50" s="1"/>
  <c r="D41" s="1"/>
  <c r="G24"/>
  <c r="H24" s="1"/>
  <c r="C35"/>
  <c r="G25"/>
  <c r="H25" s="1"/>
  <c r="D46"/>
  <c r="D40"/>
  <c r="C34"/>
  <c r="E47" l="1"/>
  <c r="E46"/>
  <c r="D42"/>
  <c r="D39"/>
  <c r="D35" s="1"/>
  <c r="D36" l="1"/>
  <c r="E48"/>
  <c r="E45"/>
  <c r="E50" s="1"/>
  <c r="E40" s="1"/>
  <c r="D33"/>
  <c r="D34"/>
  <c r="F46" l="1"/>
  <c r="E34"/>
  <c r="E39"/>
  <c r="E42"/>
  <c r="E41"/>
  <c r="F48" l="1"/>
  <c r="E36"/>
  <c r="E35"/>
  <c r="F47"/>
  <c r="E33"/>
  <c r="F45"/>
  <c r="F50" s="1"/>
  <c r="F40" s="1"/>
  <c r="G46" l="1"/>
  <c r="F41"/>
  <c r="F42"/>
  <c r="F39"/>
  <c r="F34" s="1"/>
  <c r="F36" l="1"/>
  <c r="G48"/>
  <c r="G45"/>
  <c r="F33"/>
  <c r="G47"/>
  <c r="F35"/>
  <c r="G50" l="1"/>
  <c r="G40" l="1"/>
  <c r="G41"/>
  <c r="G42"/>
  <c r="G39"/>
  <c r="H48" l="1"/>
  <c r="G36"/>
  <c r="H46"/>
  <c r="G34"/>
  <c r="G33"/>
  <c r="H45"/>
  <c r="G35"/>
  <c r="H47"/>
  <c r="H50" l="1"/>
  <c r="H40" l="1"/>
  <c r="H39"/>
  <c r="H42"/>
  <c r="H41"/>
  <c r="H34" l="1"/>
  <c r="I46"/>
  <c r="H36"/>
  <c r="I48"/>
  <c r="I42" s="1"/>
  <c r="I47"/>
  <c r="I41" s="1"/>
  <c r="H35"/>
  <c r="I45"/>
  <c r="I50" s="1"/>
  <c r="I40" s="1"/>
  <c r="I39"/>
  <c r="H33"/>
  <c r="I35" l="1"/>
  <c r="J47"/>
  <c r="J46"/>
  <c r="I34"/>
  <c r="J48"/>
  <c r="J42" s="1"/>
  <c r="I36"/>
  <c r="I33"/>
  <c r="J45"/>
  <c r="J50" s="1"/>
  <c r="J41" s="1"/>
  <c r="J36" l="1"/>
  <c r="K48"/>
  <c r="K47"/>
  <c r="J40"/>
  <c r="J39"/>
  <c r="J34" l="1"/>
  <c r="K46"/>
  <c r="K40"/>
  <c r="K45"/>
  <c r="K50" s="1"/>
  <c r="K39"/>
  <c r="J33"/>
  <c r="J35"/>
  <c r="K33" l="1"/>
  <c r="L45"/>
  <c r="L46"/>
  <c r="K34"/>
  <c r="K42"/>
  <c r="K41"/>
  <c r="L48" l="1"/>
  <c r="L42" s="1"/>
  <c r="K36"/>
  <c r="K35"/>
  <c r="L47"/>
  <c r="L41" s="1"/>
  <c r="L50"/>
  <c r="M48" l="1"/>
  <c r="M47"/>
  <c r="L39"/>
  <c r="L40"/>
  <c r="M45" l="1"/>
  <c r="L33"/>
  <c r="L34"/>
  <c r="M46"/>
  <c r="L36"/>
  <c r="L35"/>
  <c r="M40" l="1"/>
  <c r="M50"/>
  <c r="N46" l="1"/>
  <c r="M34"/>
  <c r="M42"/>
  <c r="M41"/>
  <c r="M39"/>
  <c r="M35" l="1"/>
  <c r="N47"/>
  <c r="M33"/>
  <c r="N45"/>
  <c r="N48"/>
  <c r="M36"/>
  <c r="N41" l="1"/>
  <c r="N50"/>
  <c r="O47" l="1"/>
  <c r="N40"/>
  <c r="N39"/>
  <c r="N42"/>
  <c r="O45" l="1"/>
  <c r="N33"/>
  <c r="N36"/>
  <c r="O48"/>
  <c r="N34"/>
  <c r="O46"/>
  <c r="N35"/>
  <c r="O50" l="1"/>
  <c r="O40" s="1"/>
  <c r="P46" l="1"/>
  <c r="O41"/>
  <c r="O39"/>
  <c r="O42"/>
  <c r="O33" l="1"/>
  <c r="P45"/>
  <c r="P50" s="1"/>
  <c r="P40" s="1"/>
  <c r="O34"/>
  <c r="P48"/>
  <c r="P42"/>
  <c r="O36"/>
  <c r="O35"/>
  <c r="P47"/>
  <c r="P41"/>
  <c r="P34" l="1"/>
  <c r="P36"/>
  <c r="P39"/>
  <c r="P33" s="1"/>
  <c r="P35" l="1"/>
</calcChain>
</file>

<file path=xl/sharedStrings.xml><?xml version="1.0" encoding="utf-8"?>
<sst xmlns="http://schemas.openxmlformats.org/spreadsheetml/2006/main" count="82" uniqueCount="45">
  <si>
    <t>Kurs</t>
  </si>
  <si>
    <t>Kurs (%)</t>
  </si>
  <si>
    <t>gehandelte Rohstoffe</t>
  </si>
  <si>
    <t>in Feä</t>
  </si>
  <si>
    <t>in %</t>
  </si>
  <si>
    <t>Abweichung</t>
  </si>
  <si>
    <t>Faktor</t>
  </si>
  <si>
    <t>Neuer Kurs (%)</t>
  </si>
  <si>
    <t>Neuer Kurs</t>
  </si>
  <si>
    <t>Neuer Kurs (bereinigt)</t>
  </si>
  <si>
    <t>Neuer Kurs (bereinigt, %)</t>
  </si>
  <si>
    <t>Eisen</t>
  </si>
  <si>
    <t>Veridium</t>
  </si>
  <si>
    <t>Wasser</t>
  </si>
  <si>
    <t>Deuterium</t>
  </si>
  <si>
    <t>Gesamt</t>
  </si>
  <si>
    <t xml:space="preserve">Faktor: </t>
  </si>
  <si>
    <t>Kursmatrix (vor dem Handel)</t>
  </si>
  <si>
    <t>Kursmatrix (nach dem Handel)</t>
  </si>
  <si>
    <t>Legende:</t>
  </si>
  <si>
    <t>Eingabefeld</t>
  </si>
  <si>
    <t>Ergebnisfeld</t>
  </si>
  <si>
    <t>Rechenfeld</t>
  </si>
  <si>
    <t>Unterschied (positiv = Rohstoff wird teurer)</t>
  </si>
  <si>
    <t>Mittelwert</t>
  </si>
  <si>
    <t>Entwicklung</t>
  </si>
  <si>
    <t xml:space="preserve">Mehrperiodentest: </t>
  </si>
  <si>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</si>
  <si>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</si>
  <si>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</si>
  <si>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</si>
  <si>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</si>
  <si>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</si>
  <si>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</si>
  <si>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</si>
  <si>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</si>
  <si>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</si>
  <si>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Periode 11</t>
  </si>
  <si>
    <t>Periode 12</t>
  </si>
  <si>
    <t>Periode 13</t>
  </si>
  <si>
    <t>Periode 14</t>
  </si>
  <si>
    <t>Periode 15</t>
  </si>
  <si>
    <t>Kurse</t>
  </si>
  <si>
    <t>Nebenrechnungen (Kurse nicht bereinigt)</t>
  </si>
  <si>
    <t>Nebenrechnungen (Feä)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</si>
</sst>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%"/>
    <numFmt numFmtId="166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86">
    <xf numFmtId="0" fontId="0" fillId="0" borderId="0" xfId="0"/>
    <xf numFmtId="0" fontId="0" fillId="2" borderId="0" xfId="0" applyFill="1"/>
    <xf numFmtId="0" fontId="0" fillId="2" borderId="1" xfId="0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2" borderId="2" xfId="0" applyFill="1" applyBorder="1"/>
    <xf numFmtId="164" fontId="0" fillId="3" borderId="1" xfId="0" applyNumberFormat="1" applyFill="1" applyBorder="1"/>
    <xf numFmtId="165" fontId="3" fillId="2" borderId="1" xfId="0" applyNumberFormat="1" applyFont="1" applyFill="1" applyBorder="1"/>
    <xf numFmtId="0" fontId="0" fillId="3" borderId="1" xfId="0" applyFill="1" applyBorder="1"/>
    <xf numFmtId="166" fontId="3" fillId="2" borderId="2" xfId="0" applyNumberFormat="1" applyFont="1" applyFill="1" applyBorder="1"/>
    <xf numFmtId="165" fontId="3" fillId="2" borderId="3" xfId="1" applyNumberFormat="1" applyFont="1" applyFill="1" applyBorder="1"/>
    <xf numFmtId="165" fontId="3" fillId="2" borderId="4" xfId="1" applyNumberFormat="1" applyFont="1" applyFill="1" applyBorder="1"/>
    <xf numFmtId="165" fontId="3" fillId="2" borderId="2" xfId="0" applyNumberFormat="1" applyFont="1" applyFill="1" applyBorder="1"/>
    <xf numFmtId="164" fontId="3" fillId="2" borderId="4" xfId="0" applyNumberFormat="1" applyFont="1" applyFill="1" applyBorder="1"/>
    <xf numFmtId="164" fontId="0" fillId="4" borderId="1" xfId="0" applyNumberFormat="1" applyFill="1" applyBorder="1"/>
    <xf numFmtId="165" fontId="3" fillId="2" borderId="4" xfId="0" applyNumberFormat="1" applyFont="1" applyFill="1" applyBorder="1"/>
    <xf numFmtId="0" fontId="0" fillId="2" borderId="5" xfId="0" applyFill="1" applyBorder="1"/>
    <xf numFmtId="164" fontId="0" fillId="3" borderId="6" xfId="0" applyNumberFormat="1" applyFill="1" applyBorder="1"/>
    <xf numFmtId="165" fontId="3" fillId="2" borderId="6" xfId="0" applyNumberFormat="1" applyFont="1" applyFill="1" applyBorder="1"/>
    <xf numFmtId="0" fontId="0" fillId="3" borderId="6" xfId="0" applyFill="1" applyBorder="1"/>
    <xf numFmtId="166" fontId="3" fillId="2" borderId="5" xfId="0" applyNumberFormat="1" applyFont="1" applyFill="1" applyBorder="1"/>
    <xf numFmtId="165" fontId="3" fillId="2" borderId="0" xfId="1" applyNumberFormat="1" applyFont="1" applyFill="1" applyBorder="1"/>
    <xf numFmtId="165" fontId="3" fillId="2" borderId="7" xfId="1" applyNumberFormat="1" applyFont="1" applyFill="1" applyBorder="1"/>
    <xf numFmtId="165" fontId="3" fillId="2" borderId="5" xfId="0" applyNumberFormat="1" applyFont="1" applyFill="1" applyBorder="1"/>
    <xf numFmtId="164" fontId="3" fillId="2" borderId="7" xfId="0" applyNumberFormat="1" applyFont="1" applyFill="1" applyBorder="1"/>
    <xf numFmtId="164" fontId="0" fillId="4" borderId="6" xfId="0" applyNumberFormat="1" applyFill="1" applyBorder="1"/>
    <xf numFmtId="165" fontId="3" fillId="2" borderId="7" xfId="0" applyNumberFormat="1" applyFont="1" applyFill="1" applyBorder="1"/>
    <xf numFmtId="0" fontId="0" fillId="2" borderId="8" xfId="0" applyFill="1" applyBorder="1"/>
    <xf numFmtId="164" fontId="0" fillId="3" borderId="9" xfId="0" applyNumberFormat="1" applyFill="1" applyBorder="1"/>
    <xf numFmtId="165" fontId="3" fillId="2" borderId="9" xfId="0" applyNumberFormat="1" applyFont="1" applyFill="1" applyBorder="1"/>
    <xf numFmtId="0" fontId="0" fillId="3" borderId="9" xfId="0" applyFill="1" applyBorder="1"/>
    <xf numFmtId="166" fontId="3" fillId="2" borderId="8" xfId="0" applyNumberFormat="1" applyFont="1" applyFill="1" applyBorder="1"/>
    <xf numFmtId="165" fontId="3" fillId="2" borderId="10" xfId="1" applyNumberFormat="1" applyFont="1" applyFill="1" applyBorder="1"/>
    <xf numFmtId="165" fontId="3" fillId="2" borderId="11" xfId="1" applyNumberFormat="1" applyFont="1" applyFill="1" applyBorder="1"/>
    <xf numFmtId="165" fontId="3" fillId="2" borderId="8" xfId="0" applyNumberFormat="1" applyFont="1" applyFill="1" applyBorder="1"/>
    <xf numFmtId="164" fontId="3" fillId="2" borderId="11" xfId="0" applyNumberFormat="1" applyFont="1" applyFill="1" applyBorder="1"/>
    <xf numFmtId="164" fontId="0" fillId="4" borderId="9" xfId="0" applyNumberFormat="1" applyFill="1" applyBorder="1"/>
    <xf numFmtId="165" fontId="3" fillId="2" borderId="11" xfId="0" applyNumberFormat="1" applyFont="1" applyFill="1" applyBorder="1"/>
    <xf numFmtId="164" fontId="0" fillId="2" borderId="0" xfId="0" applyNumberFormat="1" applyFill="1"/>
    <xf numFmtId="0" fontId="0" fillId="3" borderId="0" xfId="0" applyFill="1"/>
    <xf numFmtId="0" fontId="0" fillId="2" borderId="3" xfId="0" applyFill="1" applyBorder="1"/>
    <xf numFmtId="0" fontId="0" fillId="2" borderId="4" xfId="0" applyFill="1" applyBorder="1"/>
    <xf numFmtId="164" fontId="0" fillId="4" borderId="2" xfId="0" applyNumberFormat="1" applyFill="1" applyBorder="1"/>
    <xf numFmtId="164" fontId="0" fillId="4" borderId="3" xfId="0" applyNumberFormat="1" applyFill="1" applyBorder="1"/>
    <xf numFmtId="164" fontId="0" fillId="4" borderId="4" xfId="0" applyNumberFormat="1" applyFill="1" applyBorder="1"/>
    <xf numFmtId="0" fontId="2" fillId="2" borderId="0" xfId="0" applyFont="1" applyFill="1"/>
    <xf numFmtId="164" fontId="0" fillId="4" borderId="5" xfId="0" applyNumberFormat="1" applyFill="1" applyBorder="1"/>
    <xf numFmtId="164" fontId="0" fillId="4" borderId="0" xfId="0" applyNumberFormat="1" applyFill="1" applyBorder="1"/>
    <xf numFmtId="164" fontId="0" fillId="4" borderId="7" xfId="0" applyNumberFormat="1" applyFill="1" applyBorder="1"/>
    <xf numFmtId="0" fontId="0" fillId="4" borderId="6" xfId="0" applyFill="1" applyBorder="1"/>
    <xf numFmtId="164" fontId="0" fillId="4" borderId="8" xfId="0" applyNumberFormat="1" applyFill="1" applyBorder="1"/>
    <xf numFmtId="164" fontId="0" fillId="4" borderId="10" xfId="0" applyNumberFormat="1" applyFill="1" applyBorder="1"/>
    <xf numFmtId="164" fontId="0" fillId="4" borderId="11" xfId="0" applyNumberFormat="1" applyFill="1" applyBorder="1"/>
    <xf numFmtId="0" fontId="3" fillId="2" borderId="9" xfId="0" applyFont="1" applyFill="1" applyBorder="1"/>
    <xf numFmtId="0" fontId="3" fillId="2" borderId="0" xfId="0" applyFont="1" applyFill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3" fillId="2" borderId="1" xfId="0" applyNumberFormat="1" applyFont="1" applyFill="1" applyBorder="1"/>
    <xf numFmtId="0" fontId="0" fillId="4" borderId="2" xfId="0" applyFill="1" applyBorder="1" applyAlignment="1"/>
    <xf numFmtId="0" fontId="0" fillId="4" borderId="4" xfId="0" applyFill="1" applyBorder="1" applyAlignment="1"/>
    <xf numFmtId="0" fontId="3" fillId="2" borderId="5" xfId="0" applyFont="1" applyFill="1" applyBorder="1"/>
    <xf numFmtId="164" fontId="3" fillId="2" borderId="5" xfId="0" applyNumberFormat="1" applyFont="1" applyFill="1" applyBorder="1"/>
    <xf numFmtId="164" fontId="3" fillId="2" borderId="0" xfId="0" applyNumberFormat="1" applyFont="1" applyFill="1" applyBorder="1"/>
    <xf numFmtId="164" fontId="3" fillId="2" borderId="6" xfId="0" applyNumberFormat="1" applyFont="1" applyFill="1" applyBorder="1"/>
    <xf numFmtId="0" fontId="0" fillId="4" borderId="5" xfId="0" applyFill="1" applyBorder="1" applyAlignment="1"/>
    <xf numFmtId="0" fontId="0" fillId="4" borderId="7" xfId="0" applyFill="1" applyBorder="1" applyAlignment="1"/>
    <xf numFmtId="0" fontId="3" fillId="2" borderId="8" xfId="0" applyFont="1" applyFill="1" applyBorder="1"/>
    <xf numFmtId="164" fontId="3" fillId="2" borderId="8" xfId="0" applyNumberFormat="1" applyFont="1" applyFill="1" applyBorder="1"/>
    <xf numFmtId="164" fontId="3" fillId="2" borderId="10" xfId="0" applyNumberFormat="1" applyFont="1" applyFill="1" applyBorder="1"/>
    <xf numFmtId="164" fontId="3" fillId="2" borderId="9" xfId="0" applyNumberFormat="1" applyFont="1" applyFill="1" applyBorder="1"/>
    <xf numFmtId="0" fontId="0" fillId="4" borderId="8" xfId="0" applyFill="1" applyBorder="1" applyAlignment="1"/>
    <xf numFmtId="0" fontId="0" fillId="4" borderId="11" xfId="0" applyFill="1" applyBorder="1" applyAlignment="1"/>
    <xf numFmtId="0" fontId="0" fillId="2" borderId="6" xfId="0" applyFill="1" applyBorder="1"/>
    <xf numFmtId="0" fontId="0" fillId="2" borderId="9" xfId="0" applyFill="1" applyBorder="1"/>
    <xf numFmtId="0" fontId="3" fillId="2" borderId="6" xfId="0" applyFont="1" applyFill="1" applyBorder="1"/>
    <xf numFmtId="166" fontId="3" fillId="2" borderId="3" xfId="0" applyNumberFormat="1" applyFont="1" applyFill="1" applyBorder="1"/>
    <xf numFmtId="166" fontId="3" fillId="2" borderId="4" xfId="0" applyNumberFormat="1" applyFont="1" applyFill="1" applyBorder="1"/>
    <xf numFmtId="166" fontId="3" fillId="2" borderId="0" xfId="0" applyNumberFormat="1" applyFont="1" applyFill="1" applyBorder="1"/>
    <xf numFmtId="166" fontId="3" fillId="2" borderId="7" xfId="0" applyNumberFormat="1" applyFont="1" applyFill="1" applyBorder="1"/>
    <xf numFmtId="166" fontId="3" fillId="2" borderId="10" xfId="0" applyNumberFormat="1" applyFont="1" applyFill="1" applyBorder="1"/>
    <xf numFmtId="166" fontId="3" fillId="2" borderId="11" xfId="0" applyNumberFormat="1" applyFont="1" applyFill="1" applyBorder="1"/>
    <xf numFmtId="166" fontId="3" fillId="2" borderId="0" xfId="0" applyNumberFormat="1" applyFont="1" applyFill="1"/>
  </cellXfs>
  <cellStyles count="3">
    <cellStyle name="Prozent" xfId="1" builtinId="5"/>
    <cellStyle name="Standard" xfId="0" builtinId="0"/>
    <cellStyle name="Standard 2" xfId="2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50"/>
  <sheetViews>
    <sheetView tabSelected="1" workbookViewId="0"/>
  </sheetViews>
  <sheetFormatPr baseColWidth="10" defaultRowHeight="15"/>
  <cols>
    <col min="1" max="10" width="11.42578125" style="1"/>
    <col min="11" max="11" width="11.5703125" style="1" bestFit="1" customWidth="1"/>
    <col min="12" max="16384" width="11.42578125" style="1"/>
  </cols>
  <sheetData>
    <row r="2" spans="1:15">
      <c r="B2" s="2" t="s">
        <v>0</v>
      </c>
      <c r="C2" s="3" t="s">
        <v>1</v>
      </c>
      <c r="E2" s="2" t="s">
        <v>2</v>
      </c>
      <c r="F2" s="4" t="s">
        <v>3</v>
      </c>
      <c r="G2" s="5" t="s">
        <v>4</v>
      </c>
      <c r="H2" s="5" t="s">
        <v>5</v>
      </c>
      <c r="I2" s="6" t="s">
        <v>6</v>
      </c>
      <c r="K2" s="4" t="s">
        <v>7</v>
      </c>
      <c r="L2" s="6" t="s">
        <v>8</v>
      </c>
      <c r="N2" s="2" t="s">
        <v>9</v>
      </c>
      <c r="O2" s="6" t="s">
        <v>10</v>
      </c>
    </row>
    <row r="3" spans="1:15">
      <c r="A3" s="7" t="s">
        <v>11</v>
      </c>
      <c r="B3" s="8">
        <v>1</v>
      </c>
      <c r="C3" s="9">
        <f>1/B3</f>
        <v>1</v>
      </c>
      <c r="E3" s="10">
        <v>100</v>
      </c>
      <c r="F3" s="11">
        <f>E3*B3</f>
        <v>100</v>
      </c>
      <c r="G3" s="12">
        <f>F3/$F$8</f>
        <v>0.25</v>
      </c>
      <c r="H3" s="12">
        <f>G3-0.25</f>
        <v>0</v>
      </c>
      <c r="I3" s="13">
        <f>H3*$I$8</f>
        <v>0</v>
      </c>
      <c r="K3" s="14">
        <f>1/B3-I3</f>
        <v>1</v>
      </c>
      <c r="L3" s="15">
        <f>1/K3</f>
        <v>1</v>
      </c>
      <c r="N3" s="16">
        <f>L3/$L$3</f>
        <v>1</v>
      </c>
      <c r="O3" s="17">
        <f>1/N3</f>
        <v>1</v>
      </c>
    </row>
    <row r="4" spans="1:15">
      <c r="A4" s="18" t="s">
        <v>12</v>
      </c>
      <c r="B4" s="19">
        <v>2</v>
      </c>
      <c r="C4" s="20">
        <f t="shared" ref="C4:C6" si="0">1/B4</f>
        <v>0.5</v>
      </c>
      <c r="E4" s="21">
        <v>50</v>
      </c>
      <c r="F4" s="22">
        <f>E4*B4</f>
        <v>100</v>
      </c>
      <c r="G4" s="23">
        <f t="shared" ref="G4:G6" si="1">F4/$F$8</f>
        <v>0.25</v>
      </c>
      <c r="H4" s="23">
        <f t="shared" ref="H4:H6" si="2">G4-0.25</f>
        <v>0</v>
      </c>
      <c r="I4" s="24">
        <f t="shared" ref="I4:I6" si="3">H4*$I$8</f>
        <v>0</v>
      </c>
      <c r="K4" s="25">
        <f>1/B4-I4</f>
        <v>0.5</v>
      </c>
      <c r="L4" s="26">
        <f>1/K4</f>
        <v>2</v>
      </c>
      <c r="N4" s="27">
        <f t="shared" ref="N4:N6" si="4">L4/$L$3</f>
        <v>2</v>
      </c>
      <c r="O4" s="28">
        <f t="shared" ref="O4:O6" si="5">1/N4</f>
        <v>0.5</v>
      </c>
    </row>
    <row r="5" spans="1:15">
      <c r="A5" s="18" t="s">
        <v>13</v>
      </c>
      <c r="B5" s="19">
        <v>0.2</v>
      </c>
      <c r="C5" s="20">
        <f t="shared" si="0"/>
        <v>5</v>
      </c>
      <c r="E5" s="21">
        <v>500</v>
      </c>
      <c r="F5" s="22">
        <f>E5*B5</f>
        <v>100</v>
      </c>
      <c r="G5" s="23">
        <f t="shared" si="1"/>
        <v>0.25</v>
      </c>
      <c r="H5" s="23">
        <f t="shared" si="2"/>
        <v>0</v>
      </c>
      <c r="I5" s="24">
        <f t="shared" si="3"/>
        <v>0</v>
      </c>
      <c r="K5" s="25">
        <f>1/B5-I5</f>
        <v>5</v>
      </c>
      <c r="L5" s="26">
        <f>1/K5</f>
        <v>0.2</v>
      </c>
      <c r="N5" s="27">
        <f t="shared" si="4"/>
        <v>0.2</v>
      </c>
      <c r="O5" s="28">
        <f t="shared" si="5"/>
        <v>5</v>
      </c>
    </row>
    <row r="6" spans="1:15">
      <c r="A6" s="29" t="s">
        <v>14</v>
      </c>
      <c r="B6" s="30">
        <v>5</v>
      </c>
      <c r="C6" s="31">
        <f t="shared" si="0"/>
        <v>0.2</v>
      </c>
      <c r="E6" s="32">
        <v>20</v>
      </c>
      <c r="F6" s="33">
        <f>E6*B6</f>
        <v>100</v>
      </c>
      <c r="G6" s="34">
        <f t="shared" si="1"/>
        <v>0.25</v>
      </c>
      <c r="H6" s="34">
        <f t="shared" si="2"/>
        <v>0</v>
      </c>
      <c r="I6" s="35">
        <f t="shared" si="3"/>
        <v>0</v>
      </c>
      <c r="K6" s="36">
        <f>1/B6-I6</f>
        <v>0.2</v>
      </c>
      <c r="L6" s="37">
        <f>1/K6</f>
        <v>5</v>
      </c>
      <c r="N6" s="38">
        <f t="shared" si="4"/>
        <v>5</v>
      </c>
      <c r="O6" s="39">
        <f t="shared" si="5"/>
        <v>0.2</v>
      </c>
    </row>
    <row r="8" spans="1:15">
      <c r="B8" s="40"/>
      <c r="E8" s="1" t="s">
        <v>15</v>
      </c>
      <c r="F8" s="1">
        <f>SUM(F3:F6)</f>
        <v>400</v>
      </c>
      <c r="H8" s="1" t="s">
        <v>16</v>
      </c>
      <c r="I8" s="41">
        <v>0.1</v>
      </c>
    </row>
    <row r="9" spans="1:15">
      <c r="B9" s="40"/>
    </row>
    <row r="10" spans="1:15">
      <c r="B10" s="40"/>
    </row>
    <row r="11" spans="1:15">
      <c r="B11" s="1" t="s">
        <v>17</v>
      </c>
      <c r="H11" s="1" t="s">
        <v>18</v>
      </c>
    </row>
    <row r="13" spans="1:15">
      <c r="B13" s="7" t="s">
        <v>11</v>
      </c>
      <c r="C13" s="42" t="s">
        <v>12</v>
      </c>
      <c r="D13" s="42" t="s">
        <v>13</v>
      </c>
      <c r="E13" s="43" t="s">
        <v>14</v>
      </c>
      <c r="H13" s="7" t="s">
        <v>11</v>
      </c>
      <c r="I13" s="42" t="s">
        <v>12</v>
      </c>
      <c r="J13" s="42" t="s">
        <v>13</v>
      </c>
      <c r="K13" s="43" t="s">
        <v>14</v>
      </c>
    </row>
    <row r="14" spans="1:15">
      <c r="A14" s="7" t="s">
        <v>11</v>
      </c>
      <c r="B14" s="44">
        <f>$B3/$B$3</f>
        <v>1</v>
      </c>
      <c r="C14" s="45">
        <f>$B3/$B$4</f>
        <v>0.5</v>
      </c>
      <c r="D14" s="45">
        <f>$B3/$B$5</f>
        <v>5</v>
      </c>
      <c r="E14" s="46">
        <f>$B3/$B$6</f>
        <v>0.2</v>
      </c>
      <c r="G14" s="7" t="s">
        <v>11</v>
      </c>
      <c r="H14" s="44">
        <f>$N3/$N$3</f>
        <v>1</v>
      </c>
      <c r="I14" s="45">
        <f>$N3/$N$4</f>
        <v>0.5</v>
      </c>
      <c r="J14" s="45">
        <f>$N3/$N$5</f>
        <v>5</v>
      </c>
      <c r="K14" s="46">
        <f>$N3/$N$6</f>
        <v>0.2</v>
      </c>
      <c r="N14" s="47" t="s">
        <v>19</v>
      </c>
    </row>
    <row r="15" spans="1:15">
      <c r="A15" s="18" t="s">
        <v>12</v>
      </c>
      <c r="B15" s="48">
        <f>$B4/$B$3</f>
        <v>2</v>
      </c>
      <c r="C15" s="49">
        <f>$B4/$B$4</f>
        <v>1</v>
      </c>
      <c r="D15" s="49">
        <f>$B4/$B$5</f>
        <v>10</v>
      </c>
      <c r="E15" s="50">
        <f>$B4/$B$6</f>
        <v>0.4</v>
      </c>
      <c r="G15" s="18" t="s">
        <v>12</v>
      </c>
      <c r="H15" s="48">
        <f>$N4/$N$3</f>
        <v>2</v>
      </c>
      <c r="I15" s="49">
        <f>$N4/$N$4</f>
        <v>1</v>
      </c>
      <c r="J15" s="49">
        <f>$N4/$N$5</f>
        <v>10</v>
      </c>
      <c r="K15" s="50">
        <f>$N4/$N$6</f>
        <v>0.4</v>
      </c>
      <c r="N15" s="10" t="s">
        <v>20</v>
      </c>
    </row>
    <row r="16" spans="1:15">
      <c r="A16" s="18" t="s">
        <v>13</v>
      </c>
      <c r="B16" s="48">
        <f>$B5/$B$3</f>
        <v>0.2</v>
      </c>
      <c r="C16" s="49">
        <f>$B5/$B$4</f>
        <v>0.1</v>
      </c>
      <c r="D16" s="49">
        <f>$B5/$B$5</f>
        <v>1</v>
      </c>
      <c r="E16" s="50">
        <f>$B5/$B$6</f>
        <v>0.04</v>
      </c>
      <c r="G16" s="18" t="s">
        <v>13</v>
      </c>
      <c r="H16" s="48">
        <f>$N5/$N$3</f>
        <v>0.2</v>
      </c>
      <c r="I16" s="49">
        <f>$N5/$N$4</f>
        <v>0.1</v>
      </c>
      <c r="J16" s="49">
        <f>$N5/$N$5</f>
        <v>1</v>
      </c>
      <c r="K16" s="50">
        <f>$N5/$N$6</f>
        <v>0.04</v>
      </c>
      <c r="N16" s="51" t="s">
        <v>21</v>
      </c>
    </row>
    <row r="17" spans="1:16">
      <c r="A17" s="29" t="s">
        <v>14</v>
      </c>
      <c r="B17" s="52">
        <f>$B6/$B$3</f>
        <v>5</v>
      </c>
      <c r="C17" s="53">
        <f>$B6/$B$4</f>
        <v>2.5</v>
      </c>
      <c r="D17" s="53">
        <f>$B6/$B$5</f>
        <v>25</v>
      </c>
      <c r="E17" s="54">
        <f>$B6/$B$6</f>
        <v>1</v>
      </c>
      <c r="G17" s="29" t="s">
        <v>14</v>
      </c>
      <c r="H17" s="52">
        <f>$N6/$N$3</f>
        <v>5</v>
      </c>
      <c r="I17" s="53">
        <f>$N6/$N$4</f>
        <v>2.5</v>
      </c>
      <c r="J17" s="53">
        <f>$N6/$N$5</f>
        <v>25</v>
      </c>
      <c r="K17" s="54">
        <f>$N6/$N$6</f>
        <v>1</v>
      </c>
      <c r="N17" s="55" t="s">
        <v>22</v>
      </c>
    </row>
    <row r="20" spans="1:16">
      <c r="B20" s="56" t="s">
        <v>23</v>
      </c>
    </row>
    <row r="22" spans="1:16">
      <c r="B22" s="4" t="s">
        <v>11</v>
      </c>
      <c r="C22" s="5" t="s">
        <v>12</v>
      </c>
      <c r="D22" s="5" t="s">
        <v>13</v>
      </c>
      <c r="E22" s="6" t="s">
        <v>14</v>
      </c>
      <c r="G22" s="3" t="s">
        <v>24</v>
      </c>
      <c r="H22" s="57" t="s">
        <v>25</v>
      </c>
      <c r="I22" s="58"/>
    </row>
    <row r="23" spans="1:16">
      <c r="A23" s="4" t="s">
        <v>11</v>
      </c>
      <c r="B23" s="59">
        <f t="shared" ref="B23:E26" si="6">H14-B14</f>
        <v>0</v>
      </c>
      <c r="C23" s="60">
        <f t="shared" si="6"/>
        <v>0</v>
      </c>
      <c r="D23" s="60">
        <f t="shared" si="6"/>
        <v>0</v>
      </c>
      <c r="E23" s="15">
        <f t="shared" si="6"/>
        <v>0</v>
      </c>
      <c r="G23" s="61">
        <f>AVERAGE(B23:E23)</f>
        <v>0</v>
      </c>
      <c r="H23" s="62" t="str">
        <f>IF(G23&lt;0,A23&amp;" = billiger",IF(G23&gt;0,A23&amp;" = teurer",A23&amp;" = gleich teuer"))</f>
        <v>Eisen = gleich teuer</v>
      </c>
      <c r="I23" s="63"/>
    </row>
    <row r="24" spans="1:16">
      <c r="A24" s="64" t="s">
        <v>12</v>
      </c>
      <c r="B24" s="65">
        <f t="shared" si="6"/>
        <v>0</v>
      </c>
      <c r="C24" s="66">
        <f t="shared" si="6"/>
        <v>0</v>
      </c>
      <c r="D24" s="66">
        <f t="shared" si="6"/>
        <v>0</v>
      </c>
      <c r="E24" s="26">
        <f t="shared" si="6"/>
        <v>0</v>
      </c>
      <c r="G24" s="67">
        <f>AVERAGE(B24:E24)</f>
        <v>0</v>
      </c>
      <c r="H24" s="68" t="str">
        <f t="shared" ref="H24:H26" si="7">IF(G24&lt;0,A24&amp;" = billiger",IF(G24&gt;0,A24&amp;" = teurer",A24&amp;" = gleich teuer"))</f>
        <v>Veridium = gleich teuer</v>
      </c>
      <c r="I24" s="69"/>
    </row>
    <row r="25" spans="1:16">
      <c r="A25" s="64" t="s">
        <v>13</v>
      </c>
      <c r="B25" s="65">
        <f t="shared" si="6"/>
        <v>0</v>
      </c>
      <c r="C25" s="66">
        <f t="shared" si="6"/>
        <v>0</v>
      </c>
      <c r="D25" s="66">
        <f t="shared" si="6"/>
        <v>0</v>
      </c>
      <c r="E25" s="26">
        <f t="shared" si="6"/>
        <v>0</v>
      </c>
      <c r="G25" s="67">
        <f>AVERAGE(B25:E25)</f>
        <v>0</v>
      </c>
      <c r="H25" s="68" t="str">
        <f t="shared" si="7"/>
        <v>Wasser = gleich teuer</v>
      </c>
      <c r="I25" s="69"/>
    </row>
    <row r="26" spans="1:16">
      <c r="A26" s="70" t="s">
        <v>14</v>
      </c>
      <c r="B26" s="71">
        <f t="shared" si="6"/>
        <v>0</v>
      </c>
      <c r="C26" s="72">
        <f t="shared" si="6"/>
        <v>0</v>
      </c>
      <c r="D26" s="72">
        <f t="shared" si="6"/>
        <v>0</v>
      </c>
      <c r="E26" s="37">
        <f t="shared" si="6"/>
        <v>0</v>
      </c>
      <c r="G26" s="73">
        <f>AVERAGE(B26:E26)</f>
        <v>0</v>
      </c>
      <c r="H26" s="74" t="str">
        <f t="shared" si="7"/>
        <v>Deuterium = gleich teuer</v>
      </c>
      <c r="I26" s="75"/>
    </row>
    <row r="29" spans="1:16">
      <c r="B29" s="1" t="s">
        <v>26</v>
      </c>
    </row>
    <row r="31" spans="1:16">
      <c r="B31" s="1" t="s">
        <v>27</v>
      </c>
      <c r="C31" s="1" t="s">
        <v>28</v>
      </c>
      <c r="D31" s="1" t="s">
        <v>29</v>
      </c>
      <c r="E31" s="1" t="s">
        <v>30</v>
      </c>
      <c r="F31" s="1" t="s">
        <v>31</v>
      </c>
      <c r="G31" s="1" t="s">
        <v>32</v>
      </c>
      <c r="H31" s="1" t="s">
        <v>33</v>
      </c>
      <c r="I31" s="1" t="s">
        <v>34</v>
      </c>
      <c r="J31" s="1" t="s">
        <v>35</v>
      </c>
      <c r="K31" s="1" t="s">
        <v>36</v>
      </c>
      <c r="L31" s="1" t="s">
        <v>37</v>
      </c>
      <c r="M31" s="1" t="s">
        <v>38</v>
      </c>
      <c r="N31" s="1" t="s">
        <v>39</v>
      </c>
      <c r="O31" s="1" t="s">
        <v>40</v>
      </c>
      <c r="P31" s="1" t="s">
        <v>41</v>
      </c>
    </row>
    <row r="32" spans="1:16">
      <c r="B32" s="1" t="s">
        <v>42</v>
      </c>
    </row>
    <row r="33" spans="1:16">
      <c r="A33" s="2" t="s">
        <v>11</v>
      </c>
      <c r="B33" s="45">
        <f>B39/B$39</f>
        <v>1</v>
      </c>
      <c r="C33" s="45">
        <f>C39/C$39</f>
        <v>1</v>
      </c>
      <c r="D33" s="45">
        <f t="shared" ref="D33:P36" si="8">D39/D$39</f>
        <v>1</v>
      </c>
      <c r="E33" s="45">
        <f t="shared" si="8"/>
        <v>1</v>
      </c>
      <c r="F33" s="45">
        <f t="shared" si="8"/>
        <v>1</v>
      </c>
      <c r="G33" s="45">
        <f t="shared" si="8"/>
        <v>1</v>
      </c>
      <c r="H33" s="45">
        <f t="shared" si="8"/>
        <v>1</v>
      </c>
      <c r="I33" s="45">
        <f t="shared" si="8"/>
        <v>1</v>
      </c>
      <c r="J33" s="45">
        <f t="shared" si="8"/>
        <v>1</v>
      </c>
      <c r="K33" s="45">
        <f t="shared" si="8"/>
        <v>1</v>
      </c>
      <c r="L33" s="45">
        <f t="shared" si="8"/>
        <v>1</v>
      </c>
      <c r="M33" s="45">
        <f t="shared" si="8"/>
        <v>1</v>
      </c>
      <c r="N33" s="45">
        <f t="shared" si="8"/>
        <v>1</v>
      </c>
      <c r="O33" s="45">
        <f t="shared" si="8"/>
        <v>1</v>
      </c>
      <c r="P33" s="46">
        <f t="shared" si="8"/>
        <v>1</v>
      </c>
    </row>
    <row r="34" spans="1:16">
      <c r="A34" s="76" t="s">
        <v>12</v>
      </c>
      <c r="B34" s="49">
        <f t="shared" ref="B34:C36" si="9">B40/B$39</f>
        <v>2</v>
      </c>
      <c r="C34" s="49">
        <f t="shared" si="9"/>
        <v>2</v>
      </c>
      <c r="D34" s="49">
        <f t="shared" si="8"/>
        <v>2</v>
      </c>
      <c r="E34" s="49">
        <f t="shared" si="8"/>
        <v>2</v>
      </c>
      <c r="F34" s="49">
        <f t="shared" si="8"/>
        <v>2</v>
      </c>
      <c r="G34" s="49">
        <f t="shared" si="8"/>
        <v>2</v>
      </c>
      <c r="H34" s="49">
        <f t="shared" si="8"/>
        <v>2</v>
      </c>
      <c r="I34" s="49">
        <f t="shared" si="8"/>
        <v>2</v>
      </c>
      <c r="J34" s="49">
        <f t="shared" si="8"/>
        <v>2</v>
      </c>
      <c r="K34" s="49">
        <f t="shared" si="8"/>
        <v>2</v>
      </c>
      <c r="L34" s="49">
        <f t="shared" si="8"/>
        <v>2</v>
      </c>
      <c r="M34" s="49">
        <f t="shared" si="8"/>
        <v>2</v>
      </c>
      <c r="N34" s="49">
        <f t="shared" si="8"/>
        <v>2</v>
      </c>
      <c r="O34" s="49">
        <f t="shared" si="8"/>
        <v>2</v>
      </c>
      <c r="P34" s="50">
        <f t="shared" si="8"/>
        <v>2</v>
      </c>
    </row>
    <row r="35" spans="1:16">
      <c r="A35" s="76" t="s">
        <v>13</v>
      </c>
      <c r="B35" s="49">
        <f t="shared" si="9"/>
        <v>0.2</v>
      </c>
      <c r="C35" s="49">
        <f t="shared" si="9"/>
        <v>0.2</v>
      </c>
      <c r="D35" s="49">
        <f t="shared" si="8"/>
        <v>0.2</v>
      </c>
      <c r="E35" s="49">
        <f t="shared" si="8"/>
        <v>0.2</v>
      </c>
      <c r="F35" s="49">
        <f t="shared" si="8"/>
        <v>0.2</v>
      </c>
      <c r="G35" s="49">
        <f t="shared" si="8"/>
        <v>0.2</v>
      </c>
      <c r="H35" s="49">
        <f t="shared" si="8"/>
        <v>0.2</v>
      </c>
      <c r="I35" s="49">
        <f t="shared" si="8"/>
        <v>0.2</v>
      </c>
      <c r="J35" s="49">
        <f t="shared" si="8"/>
        <v>0.2</v>
      </c>
      <c r="K35" s="49">
        <f t="shared" si="8"/>
        <v>0.2</v>
      </c>
      <c r="L35" s="49">
        <f t="shared" si="8"/>
        <v>0.2</v>
      </c>
      <c r="M35" s="49">
        <f t="shared" si="8"/>
        <v>0.2</v>
      </c>
      <c r="N35" s="49">
        <f t="shared" si="8"/>
        <v>0.2</v>
      </c>
      <c r="O35" s="49">
        <f t="shared" si="8"/>
        <v>0.2</v>
      </c>
      <c r="P35" s="50">
        <f t="shared" si="8"/>
        <v>0.2</v>
      </c>
    </row>
    <row r="36" spans="1:16">
      <c r="A36" s="77" t="s">
        <v>14</v>
      </c>
      <c r="B36" s="53">
        <f t="shared" si="9"/>
        <v>5</v>
      </c>
      <c r="C36" s="53">
        <f t="shared" si="9"/>
        <v>5</v>
      </c>
      <c r="D36" s="53">
        <f t="shared" si="8"/>
        <v>5</v>
      </c>
      <c r="E36" s="53">
        <f t="shared" si="8"/>
        <v>5</v>
      </c>
      <c r="F36" s="53">
        <f t="shared" si="8"/>
        <v>5</v>
      </c>
      <c r="G36" s="53">
        <f t="shared" si="8"/>
        <v>5</v>
      </c>
      <c r="H36" s="53">
        <f t="shared" si="8"/>
        <v>5</v>
      </c>
      <c r="I36" s="53">
        <f t="shared" si="8"/>
        <v>5</v>
      </c>
      <c r="J36" s="53">
        <f t="shared" si="8"/>
        <v>5</v>
      </c>
      <c r="K36" s="53">
        <f t="shared" si="8"/>
        <v>5</v>
      </c>
      <c r="L36" s="53">
        <f t="shared" si="8"/>
        <v>5</v>
      </c>
      <c r="M36" s="53">
        <f t="shared" si="8"/>
        <v>5</v>
      </c>
      <c r="N36" s="53">
        <f t="shared" si="8"/>
        <v>5</v>
      </c>
      <c r="O36" s="53">
        <f t="shared" si="8"/>
        <v>5</v>
      </c>
      <c r="P36" s="54">
        <f t="shared" si="8"/>
        <v>5</v>
      </c>
    </row>
    <row r="38" spans="1:16">
      <c r="B38" s="56" t="s">
        <v>43</v>
      </c>
    </row>
    <row r="39" spans="1:16">
      <c r="A39" s="3" t="s">
        <v>11</v>
      </c>
      <c r="B39" s="60">
        <f>1/(1/B3-((B45/B$50-0.25)*$I$8))</f>
        <v>1</v>
      </c>
      <c r="C39" s="60">
        <f t="shared" ref="C39:P42" si="10">1/(1/B39-((C45/C$50-0.25)*$I$8))</f>
        <v>1</v>
      </c>
      <c r="D39" s="60">
        <f t="shared" si="10"/>
        <v>1</v>
      </c>
      <c r="E39" s="60">
        <f t="shared" si="10"/>
        <v>1</v>
      </c>
      <c r="F39" s="60">
        <f t="shared" si="10"/>
        <v>1</v>
      </c>
      <c r="G39" s="60">
        <f t="shared" si="10"/>
        <v>1</v>
      </c>
      <c r="H39" s="60">
        <f t="shared" si="10"/>
        <v>1</v>
      </c>
      <c r="I39" s="60">
        <f t="shared" si="10"/>
        <v>1</v>
      </c>
      <c r="J39" s="60">
        <f t="shared" si="10"/>
        <v>1</v>
      </c>
      <c r="K39" s="60">
        <f t="shared" si="10"/>
        <v>1</v>
      </c>
      <c r="L39" s="60">
        <f t="shared" si="10"/>
        <v>1</v>
      </c>
      <c r="M39" s="60">
        <f t="shared" si="10"/>
        <v>1</v>
      </c>
      <c r="N39" s="60">
        <f t="shared" si="10"/>
        <v>1</v>
      </c>
      <c r="O39" s="60">
        <f t="shared" si="10"/>
        <v>1</v>
      </c>
      <c r="P39" s="15">
        <f t="shared" si="10"/>
        <v>1</v>
      </c>
    </row>
    <row r="40" spans="1:16">
      <c r="A40" s="78" t="s">
        <v>12</v>
      </c>
      <c r="B40" s="66">
        <f>1/(1/B4-((B46/B$50-0.25)*$I$8))</f>
        <v>2</v>
      </c>
      <c r="C40" s="66">
        <f t="shared" si="10"/>
        <v>2</v>
      </c>
      <c r="D40" s="66">
        <f t="shared" si="10"/>
        <v>2</v>
      </c>
      <c r="E40" s="66">
        <f t="shared" si="10"/>
        <v>2</v>
      </c>
      <c r="F40" s="66">
        <f t="shared" si="10"/>
        <v>2</v>
      </c>
      <c r="G40" s="66">
        <f t="shared" si="10"/>
        <v>2</v>
      </c>
      <c r="H40" s="66">
        <f t="shared" si="10"/>
        <v>2</v>
      </c>
      <c r="I40" s="66">
        <f t="shared" si="10"/>
        <v>2</v>
      </c>
      <c r="J40" s="66">
        <f t="shared" si="10"/>
        <v>2</v>
      </c>
      <c r="K40" s="66">
        <f t="shared" si="10"/>
        <v>2</v>
      </c>
      <c r="L40" s="66">
        <f t="shared" si="10"/>
        <v>2</v>
      </c>
      <c r="M40" s="66">
        <f t="shared" si="10"/>
        <v>2</v>
      </c>
      <c r="N40" s="66">
        <f t="shared" si="10"/>
        <v>2</v>
      </c>
      <c r="O40" s="66">
        <f t="shared" si="10"/>
        <v>2</v>
      </c>
      <c r="P40" s="26">
        <f t="shared" si="10"/>
        <v>2</v>
      </c>
    </row>
    <row r="41" spans="1:16">
      <c r="A41" s="78" t="s">
        <v>13</v>
      </c>
      <c r="B41" s="66">
        <f>1/(1/B5-((B47/B$50-0.25)*$I$8))</f>
        <v>0.2</v>
      </c>
      <c r="C41" s="66">
        <f t="shared" si="10"/>
        <v>0.2</v>
      </c>
      <c r="D41" s="66">
        <f t="shared" si="10"/>
        <v>0.2</v>
      </c>
      <c r="E41" s="66">
        <f t="shared" si="10"/>
        <v>0.2</v>
      </c>
      <c r="F41" s="66">
        <f t="shared" si="10"/>
        <v>0.2</v>
      </c>
      <c r="G41" s="66">
        <f t="shared" si="10"/>
        <v>0.2</v>
      </c>
      <c r="H41" s="66">
        <f t="shared" si="10"/>
        <v>0.2</v>
      </c>
      <c r="I41" s="66">
        <f t="shared" si="10"/>
        <v>0.2</v>
      </c>
      <c r="J41" s="66">
        <f t="shared" si="10"/>
        <v>0.2</v>
      </c>
      <c r="K41" s="66">
        <f t="shared" si="10"/>
        <v>0.2</v>
      </c>
      <c r="L41" s="66">
        <f t="shared" si="10"/>
        <v>0.2</v>
      </c>
      <c r="M41" s="66">
        <f t="shared" si="10"/>
        <v>0.2</v>
      </c>
      <c r="N41" s="66">
        <f t="shared" si="10"/>
        <v>0.2</v>
      </c>
      <c r="O41" s="66">
        <f t="shared" si="10"/>
        <v>0.2</v>
      </c>
      <c r="P41" s="26">
        <f t="shared" si="10"/>
        <v>0.2</v>
      </c>
    </row>
    <row r="42" spans="1:16">
      <c r="A42" s="55" t="s">
        <v>14</v>
      </c>
      <c r="B42" s="72">
        <f>1/(1/B6-((B48/B$50-0.25)*$I$8))</f>
        <v>5</v>
      </c>
      <c r="C42" s="72">
        <f t="shared" si="10"/>
        <v>5</v>
      </c>
      <c r="D42" s="72">
        <f t="shared" si="10"/>
        <v>5</v>
      </c>
      <c r="E42" s="72">
        <f t="shared" si="10"/>
        <v>5</v>
      </c>
      <c r="F42" s="72">
        <f t="shared" si="10"/>
        <v>5</v>
      </c>
      <c r="G42" s="72">
        <f t="shared" si="10"/>
        <v>5</v>
      </c>
      <c r="H42" s="72">
        <f t="shared" si="10"/>
        <v>5</v>
      </c>
      <c r="I42" s="72">
        <f t="shared" si="10"/>
        <v>5</v>
      </c>
      <c r="J42" s="72">
        <f t="shared" si="10"/>
        <v>5</v>
      </c>
      <c r="K42" s="72">
        <f t="shared" si="10"/>
        <v>5</v>
      </c>
      <c r="L42" s="72">
        <f t="shared" si="10"/>
        <v>5</v>
      </c>
      <c r="M42" s="72">
        <f t="shared" si="10"/>
        <v>5</v>
      </c>
      <c r="N42" s="72">
        <f t="shared" si="10"/>
        <v>5</v>
      </c>
      <c r="O42" s="72">
        <f t="shared" si="10"/>
        <v>5</v>
      </c>
      <c r="P42" s="37">
        <f t="shared" si="10"/>
        <v>5</v>
      </c>
    </row>
    <row r="44" spans="1:16">
      <c r="B44" s="56" t="s">
        <v>44</v>
      </c>
    </row>
    <row r="45" spans="1:16">
      <c r="A45" s="3" t="s">
        <v>11</v>
      </c>
      <c r="B45" s="79">
        <f>$E3*B3</f>
        <v>100</v>
      </c>
      <c r="C45" s="79">
        <f t="shared" ref="C45:P48" si="11">$E3*B39</f>
        <v>100</v>
      </c>
      <c r="D45" s="79">
        <f t="shared" si="11"/>
        <v>100</v>
      </c>
      <c r="E45" s="79">
        <f t="shared" si="11"/>
        <v>100</v>
      </c>
      <c r="F45" s="79">
        <f t="shared" si="11"/>
        <v>100</v>
      </c>
      <c r="G45" s="79">
        <f t="shared" si="11"/>
        <v>100</v>
      </c>
      <c r="H45" s="79">
        <f t="shared" si="11"/>
        <v>100</v>
      </c>
      <c r="I45" s="79">
        <f t="shared" si="11"/>
        <v>100</v>
      </c>
      <c r="J45" s="79">
        <f t="shared" si="11"/>
        <v>100</v>
      </c>
      <c r="K45" s="79">
        <f t="shared" si="11"/>
        <v>100</v>
      </c>
      <c r="L45" s="79">
        <f t="shared" si="11"/>
        <v>100</v>
      </c>
      <c r="M45" s="79">
        <f t="shared" si="11"/>
        <v>100</v>
      </c>
      <c r="N45" s="79">
        <f t="shared" si="11"/>
        <v>100</v>
      </c>
      <c r="O45" s="79">
        <f t="shared" si="11"/>
        <v>100</v>
      </c>
      <c r="P45" s="80">
        <f t="shared" si="11"/>
        <v>100</v>
      </c>
    </row>
    <row r="46" spans="1:16">
      <c r="A46" s="78" t="s">
        <v>12</v>
      </c>
      <c r="B46" s="81">
        <f>$E4*B4</f>
        <v>100</v>
      </c>
      <c r="C46" s="81">
        <f t="shared" si="11"/>
        <v>100</v>
      </c>
      <c r="D46" s="81">
        <f t="shared" si="11"/>
        <v>100</v>
      </c>
      <c r="E46" s="81">
        <f t="shared" si="11"/>
        <v>100</v>
      </c>
      <c r="F46" s="81">
        <f t="shared" si="11"/>
        <v>100</v>
      </c>
      <c r="G46" s="81">
        <f t="shared" si="11"/>
        <v>100</v>
      </c>
      <c r="H46" s="81">
        <f t="shared" si="11"/>
        <v>100</v>
      </c>
      <c r="I46" s="81">
        <f t="shared" si="11"/>
        <v>100</v>
      </c>
      <c r="J46" s="81">
        <f t="shared" si="11"/>
        <v>100</v>
      </c>
      <c r="K46" s="81">
        <f t="shared" si="11"/>
        <v>100</v>
      </c>
      <c r="L46" s="81">
        <f t="shared" si="11"/>
        <v>100</v>
      </c>
      <c r="M46" s="81">
        <f t="shared" si="11"/>
        <v>100</v>
      </c>
      <c r="N46" s="81">
        <f t="shared" si="11"/>
        <v>100</v>
      </c>
      <c r="O46" s="81">
        <f t="shared" si="11"/>
        <v>100</v>
      </c>
      <c r="P46" s="82">
        <f t="shared" si="11"/>
        <v>100</v>
      </c>
    </row>
    <row r="47" spans="1:16">
      <c r="A47" s="78" t="s">
        <v>13</v>
      </c>
      <c r="B47" s="81">
        <f>$E5*B5</f>
        <v>100</v>
      </c>
      <c r="C47" s="81">
        <f t="shared" si="11"/>
        <v>100</v>
      </c>
      <c r="D47" s="81">
        <f t="shared" si="11"/>
        <v>100</v>
      </c>
      <c r="E47" s="81">
        <f t="shared" si="11"/>
        <v>100</v>
      </c>
      <c r="F47" s="81">
        <f t="shared" si="11"/>
        <v>100</v>
      </c>
      <c r="G47" s="81">
        <f t="shared" si="11"/>
        <v>100</v>
      </c>
      <c r="H47" s="81">
        <f t="shared" si="11"/>
        <v>100</v>
      </c>
      <c r="I47" s="81">
        <f t="shared" si="11"/>
        <v>100</v>
      </c>
      <c r="J47" s="81">
        <f t="shared" si="11"/>
        <v>100</v>
      </c>
      <c r="K47" s="81">
        <f t="shared" si="11"/>
        <v>100</v>
      </c>
      <c r="L47" s="81">
        <f t="shared" si="11"/>
        <v>100</v>
      </c>
      <c r="M47" s="81">
        <f t="shared" si="11"/>
        <v>100</v>
      </c>
      <c r="N47" s="81">
        <f t="shared" si="11"/>
        <v>100</v>
      </c>
      <c r="O47" s="81">
        <f t="shared" si="11"/>
        <v>100</v>
      </c>
      <c r="P47" s="82">
        <f t="shared" si="11"/>
        <v>100</v>
      </c>
    </row>
    <row r="48" spans="1:16">
      <c r="A48" s="55" t="s">
        <v>14</v>
      </c>
      <c r="B48" s="83">
        <f>$E6*B6</f>
        <v>100</v>
      </c>
      <c r="C48" s="83">
        <f t="shared" si="11"/>
        <v>100</v>
      </c>
      <c r="D48" s="83">
        <f t="shared" si="11"/>
        <v>100</v>
      </c>
      <c r="E48" s="83">
        <f t="shared" si="11"/>
        <v>100</v>
      </c>
      <c r="F48" s="83">
        <f t="shared" si="11"/>
        <v>100</v>
      </c>
      <c r="G48" s="83">
        <f t="shared" si="11"/>
        <v>100</v>
      </c>
      <c r="H48" s="83">
        <f t="shared" si="11"/>
        <v>100</v>
      </c>
      <c r="I48" s="83">
        <f t="shared" si="11"/>
        <v>100</v>
      </c>
      <c r="J48" s="83">
        <f t="shared" si="11"/>
        <v>100</v>
      </c>
      <c r="K48" s="83">
        <f t="shared" si="11"/>
        <v>100</v>
      </c>
      <c r="L48" s="83">
        <f t="shared" si="11"/>
        <v>100</v>
      </c>
      <c r="M48" s="83">
        <f t="shared" si="11"/>
        <v>100</v>
      </c>
      <c r="N48" s="83">
        <f t="shared" si="11"/>
        <v>100</v>
      </c>
      <c r="O48" s="83">
        <f t="shared" si="11"/>
        <v>100</v>
      </c>
      <c r="P48" s="84">
        <f t="shared" si="11"/>
        <v>100</v>
      </c>
    </row>
    <row r="50" spans="1:16">
      <c r="A50" s="56" t="s">
        <v>15</v>
      </c>
      <c r="B50" s="85">
        <f>SUM(B45:B48)</f>
        <v>400</v>
      </c>
      <c r="C50" s="85">
        <f>SUM(C45:C48)</f>
        <v>400</v>
      </c>
      <c r="D50" s="85">
        <f t="shared" ref="D50:P50" si="12">SUM(D45:D48)</f>
        <v>400</v>
      </c>
      <c r="E50" s="85">
        <f t="shared" si="12"/>
        <v>400</v>
      </c>
      <c r="F50" s="85">
        <f t="shared" si="12"/>
        <v>400</v>
      </c>
      <c r="G50" s="85">
        <f t="shared" si="12"/>
        <v>400</v>
      </c>
      <c r="H50" s="85">
        <f t="shared" si="12"/>
        <v>400</v>
      </c>
      <c r="I50" s="85">
        <f t="shared" si="12"/>
        <v>400</v>
      </c>
      <c r="J50" s="85">
        <f t="shared" si="12"/>
        <v>400</v>
      </c>
      <c r="K50" s="85">
        <f t="shared" si="12"/>
        <v>400</v>
      </c>
      <c r="L50" s="85">
        <f t="shared" si="12"/>
        <v>400</v>
      </c>
      <c r="M50" s="85">
        <f t="shared" si="12"/>
        <v>400</v>
      </c>
      <c r="N50" s="85">
        <f t="shared" si="12"/>
        <v>400</v>
      </c>
      <c r="O50" s="85">
        <f t="shared" si="12"/>
        <v>400</v>
      </c>
      <c r="P50" s="85">
        <f t="shared" si="12"/>
        <v>400</v>
      </c>
    </row>
  </sheetData>
  <mergeCells count="5">
    <mergeCell ref="H22:I22"/>
    <mergeCell ref="H23:I23"/>
    <mergeCell ref="H24:I24"/>
    <mergeCell ref="H25:I25"/>
    <mergeCell ref="H26:I26"/>
  </mergeCells>
  <conditionalFormatting sqref="B33:P36">
    <cfRule type="expression" dxfId="0" priority="1">
      <formula>(B33&lt;0)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Handel - HobbitsVorschlag</vt:lpstr>
    </vt:vector>
  </TitlesOfParts>
  <Company>P3 Ingenieurgesellschaft 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</dc:creator>
  <cp:lastModifiedBy>teu</cp:lastModifiedBy>
  <dcterms:created xsi:type="dcterms:W3CDTF">2011-12-08T14:33:42Z</dcterms:created>
  <dcterms:modified xsi:type="dcterms:W3CDTF">2011-12-08T14:34:22Z</dcterms:modified>
</cp:coreProperties>
</file>